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MIGUEL ANGEL\HUTECH PROJECT\WEB\POST\# 2023\2 MARZO_redes presión II\"/>
    </mc:Choice>
  </mc:AlternateContent>
  <xr:revisionPtr revIDLastSave="0" documentId="13_ncr:1_{4C0FEC01-058E-4BE4-9072-D3CE9493268B}" xr6:coauthVersionLast="47" xr6:coauthVersionMax="47" xr10:uidLastSave="{00000000-0000-0000-0000-000000000000}"/>
  <bookViews>
    <workbookView xWindow="-108" yWindow="-108" windowWidth="23256" windowHeight="12456" xr2:uid="{B4E45C1F-8E4C-4456-81D8-F63BBDB05A90}"/>
  </bookViews>
  <sheets>
    <sheet name="Cálculo Red Hazen 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  <c r="K5" i="1"/>
  <c r="K4" i="1"/>
  <c r="K3" i="1"/>
  <c r="D8" i="1"/>
  <c r="F8" i="1" s="1"/>
  <c r="H8" i="1" s="1"/>
  <c r="D7" i="1"/>
  <c r="F7" i="1" s="1"/>
  <c r="H7" i="1" s="1"/>
  <c r="D6" i="1"/>
  <c r="F6" i="1" s="1"/>
  <c r="H6" i="1" s="1"/>
  <c r="D5" i="1"/>
  <c r="F5" i="1" s="1"/>
  <c r="H5" i="1" s="1"/>
  <c r="F3" i="1"/>
  <c r="H3" i="1" s="1"/>
  <c r="I3" i="1" s="1"/>
  <c r="P3" i="1"/>
  <c r="Q3" i="1"/>
  <c r="F4" i="1"/>
  <c r="H4" i="1" s="1"/>
  <c r="P4" i="1"/>
  <c r="Q4" i="1"/>
  <c r="P5" i="1"/>
  <c r="Q5" i="1"/>
  <c r="P6" i="1"/>
  <c r="Q6" i="1"/>
  <c r="P7" i="1"/>
  <c r="Q7" i="1"/>
  <c r="P8" i="1"/>
  <c r="Q8" i="1"/>
  <c r="I4" i="1" l="1"/>
  <c r="I5" i="1"/>
  <c r="I8" i="1"/>
  <c r="K8" i="1" s="1"/>
  <c r="I7" i="1"/>
  <c r="K7" i="1" s="1"/>
  <c r="I6" i="1"/>
</calcChain>
</file>

<file path=xl/sharedStrings.xml><?xml version="1.0" encoding="utf-8"?>
<sst xmlns="http://schemas.openxmlformats.org/spreadsheetml/2006/main" count="25" uniqueCount="23">
  <si>
    <t>TIPO DE TUBERIA</t>
  </si>
  <si>
    <t>COEF. C</t>
  </si>
  <si>
    <t>DIAMETRO INTERIOR (mm)</t>
  </si>
  <si>
    <t>PRESION REQUERIDA (mca)</t>
  </si>
  <si>
    <t>TRAMO</t>
  </si>
  <si>
    <t>PVCO 90</t>
  </si>
  <si>
    <t>PRESION DINAMICA           (mca)</t>
  </si>
  <si>
    <t>DIFERENCIA DE COTA                  (m)</t>
  </si>
  <si>
    <t>LONGITUD                (m)</t>
  </si>
  <si>
    <t>CAUDAL                  (m3/s)</t>
  </si>
  <si>
    <t>PERDIDA DE PRESION EN LA LINEA               (m)</t>
  </si>
  <si>
    <t>Velocidad en tramo                  (m/s)</t>
  </si>
  <si>
    <t>PN tubo                 (kg/cm2)</t>
  </si>
  <si>
    <t>PVCO 160</t>
  </si>
  <si>
    <t>PVCO 315</t>
  </si>
  <si>
    <t>PVCO 200</t>
  </si>
  <si>
    <t>PUNTO INICIAL</t>
  </si>
  <si>
    <t>PUNTO FINAL</t>
  </si>
  <si>
    <t>COTA PUNTO INICIAL                       (m)</t>
  </si>
  <si>
    <t xml:space="preserve">COTA PUNTO FINAL                             (m) </t>
  </si>
  <si>
    <t>PRESION ESTATICA PUNTO INCIAL (mca)</t>
  </si>
  <si>
    <t>PRESION ESTATICA PUNTO FINAL (mca)</t>
  </si>
  <si>
    <t>Aviso presión insuficiente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</si>
</sst>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2" fontId="1" fillId="0" borderId="1" xfId="0" applyNumberFormat="1" applyFont="1" applyBorder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0" fillId="2" borderId="0" xfId="0" applyNumberFormat="1" applyFill="1"/>
    <xf numFmtId="165" fontId="3" fillId="0" borderId="0" xfId="0" applyNumberFormat="1" applyFont="1"/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2" fontId="0" fillId="0" borderId="0" xfId="0" applyNumberFormat="1" applyFill="1"/>
    <xf numFmtId="0" fontId="0" fillId="0" borderId="0" xfId="0" applyFill="1"/>
    <xf numFmtId="2" fontId="0" fillId="0" borderId="0" xfId="0" applyNumberFormat="1" applyFill="1" applyProtection="1">
      <protection hidden="1"/>
    </xf>
    <xf numFmtId="2" fontId="0" fillId="0" borderId="4" xfId="0" applyNumberFormat="1" applyFill="1" applyBorder="1" applyProtection="1">
      <protection hidden="1"/>
    </xf>
    <xf numFmtId="165" fontId="0" fillId="0" borderId="0" xfId="0" applyNumberFormat="1" applyFill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08526-13D1-4697-835B-1540E49DB2CE}">
  <dimension ref="A1:S22"/>
  <sheetViews>
    <sheetView tabSelected="1" zoomScale="110" zoomScaleNormal="110" workbookViewId="0">
      <selection activeCell="A2" sqref="A2"/>
    </sheetView>
  </sheetViews>
  <sheetFormatPr baseColWidth="10" defaultRowHeight="13.2" x14ac:dyDescent="0.25"/>
  <cols>
    <col min="1" max="1" width="10.44140625" customWidth="1"/>
    <col min="2" max="2" width="9.5546875" customWidth="1"/>
    <col min="3" max="3" width="9" customWidth="1"/>
    <col min="6" max="10" width="12.6640625" customWidth="1"/>
    <col min="11" max="11" width="15.109375" bestFit="1" customWidth="1"/>
    <col min="15" max="15" width="7.5546875" customWidth="1"/>
    <col min="16" max="16" width="12.5546875" customWidth="1"/>
    <col min="18" max="18" width="10.44140625" customWidth="1"/>
    <col min="19" max="19" width="11.109375" customWidth="1"/>
  </cols>
  <sheetData>
    <row r="1" spans="1:19" ht="53.25" customHeight="1" thickBot="1" x14ac:dyDescent="0.3">
      <c r="A1" s="14" t="s">
        <v>4</v>
      </c>
      <c r="B1" s="12" t="s">
        <v>16</v>
      </c>
      <c r="C1" s="12" t="s">
        <v>17</v>
      </c>
      <c r="D1" s="13" t="s">
        <v>18</v>
      </c>
      <c r="E1" s="12" t="s">
        <v>19</v>
      </c>
      <c r="F1" s="13" t="s">
        <v>7</v>
      </c>
      <c r="G1" s="13" t="s">
        <v>20</v>
      </c>
      <c r="H1" s="13" t="s">
        <v>21</v>
      </c>
      <c r="I1" s="13" t="s">
        <v>6</v>
      </c>
      <c r="J1" s="13" t="s">
        <v>3</v>
      </c>
      <c r="K1" s="17" t="s">
        <v>22</v>
      </c>
      <c r="L1" s="12" t="s">
        <v>8</v>
      </c>
      <c r="M1" s="12" t="s">
        <v>2</v>
      </c>
      <c r="N1" s="12" t="s">
        <v>9</v>
      </c>
      <c r="O1" s="12" t="s">
        <v>1</v>
      </c>
      <c r="P1" s="13" t="s">
        <v>10</v>
      </c>
      <c r="Q1" s="13" t="s">
        <v>11</v>
      </c>
      <c r="R1" s="12" t="s">
        <v>12</v>
      </c>
      <c r="S1" s="12" t="s">
        <v>0</v>
      </c>
    </row>
    <row r="2" spans="1:19" ht="12.75" customHeight="1" x14ac:dyDescent="0.25">
      <c r="A2" s="9"/>
      <c r="B2" s="9"/>
      <c r="C2" s="9"/>
      <c r="D2" s="9"/>
      <c r="E2" s="9"/>
      <c r="F2" s="11"/>
      <c r="G2" s="11"/>
      <c r="H2" s="10"/>
      <c r="I2" s="10"/>
      <c r="J2" s="10"/>
      <c r="K2" s="10"/>
      <c r="L2" s="9"/>
      <c r="M2" s="9"/>
      <c r="N2" s="9"/>
      <c r="O2" s="9"/>
      <c r="P2" s="9"/>
      <c r="Q2" s="9"/>
    </row>
    <row r="3" spans="1:19" x14ac:dyDescent="0.25">
      <c r="A3" s="7">
        <v>19</v>
      </c>
      <c r="B3" s="6">
        <v>3</v>
      </c>
      <c r="C3" s="6">
        <v>20</v>
      </c>
      <c r="D3" s="19">
        <v>298</v>
      </c>
      <c r="E3" s="4">
        <v>296</v>
      </c>
      <c r="F3" s="5">
        <f t="shared" ref="F3:F8" si="0">D3-E3</f>
        <v>2</v>
      </c>
      <c r="G3" s="23">
        <v>53</v>
      </c>
      <c r="H3" s="15">
        <f>G3+F3</f>
        <v>55</v>
      </c>
      <c r="I3" s="15">
        <f>H3-P3</f>
        <v>53.356000000000002</v>
      </c>
      <c r="J3" s="24">
        <v>40</v>
      </c>
      <c r="K3" s="18" t="str">
        <f t="shared" ref="K3:K8" si="1">IF(J3&gt;I3, "PRESION INSUFICIENTE", "")</f>
        <v/>
      </c>
      <c r="L3" s="4">
        <v>300</v>
      </c>
      <c r="M3" s="16">
        <v>190.1</v>
      </c>
      <c r="N3" s="8">
        <v>3.1699999999999999E-2</v>
      </c>
      <c r="O3">
        <v>150</v>
      </c>
      <c r="P3" s="15">
        <f t="shared" ref="P3:P8" si="2">ROUND((10.62*POWER(O3,-1.85)*POWER(M3/1000,-4.87)*POWER(N3,1.85))*L3,3)</f>
        <v>1.6439999999999999</v>
      </c>
      <c r="Q3" s="15">
        <f t="shared" ref="Q3:Q8" si="3">ROUND(N3/(3.14159*POWER((M3/1000),2)/4),2)</f>
        <v>1.1200000000000001</v>
      </c>
      <c r="R3" s="3">
        <v>12.5</v>
      </c>
      <c r="S3" s="2" t="s">
        <v>15</v>
      </c>
    </row>
    <row r="4" spans="1:19" x14ac:dyDescent="0.25">
      <c r="A4" s="7">
        <v>20</v>
      </c>
      <c r="B4" s="6">
        <v>9</v>
      </c>
      <c r="C4" s="6">
        <v>21</v>
      </c>
      <c r="D4" s="20">
        <v>295.54000000000002</v>
      </c>
      <c r="E4" s="4">
        <v>290.33</v>
      </c>
      <c r="F4" s="5">
        <f t="shared" si="0"/>
        <v>5.2100000000000364</v>
      </c>
      <c r="G4" s="23">
        <v>54.5</v>
      </c>
      <c r="H4" s="15">
        <f t="shared" ref="H4:H8" si="4">G4+F4</f>
        <v>59.710000000000036</v>
      </c>
      <c r="I4" s="15">
        <f t="shared" ref="I4:I8" si="5">H4-P4</f>
        <v>57.420000000000037</v>
      </c>
      <c r="J4" s="24">
        <v>40</v>
      </c>
      <c r="K4" s="18" t="str">
        <f t="shared" si="1"/>
        <v/>
      </c>
      <c r="L4" s="4">
        <v>350</v>
      </c>
      <c r="M4" s="16">
        <v>301.2</v>
      </c>
      <c r="N4" s="8">
        <v>0.1172</v>
      </c>
      <c r="O4">
        <v>150</v>
      </c>
      <c r="P4" s="15">
        <f t="shared" si="2"/>
        <v>2.29</v>
      </c>
      <c r="Q4" s="15">
        <f t="shared" si="3"/>
        <v>1.64</v>
      </c>
      <c r="R4" s="3">
        <v>12.5</v>
      </c>
      <c r="S4" s="2" t="s">
        <v>14</v>
      </c>
    </row>
    <row r="5" spans="1:19" x14ac:dyDescent="0.25">
      <c r="A5" s="7">
        <v>21</v>
      </c>
      <c r="B5" s="6">
        <v>11</v>
      </c>
      <c r="C5" s="6">
        <v>22</v>
      </c>
      <c r="D5" s="21">
        <f>E3</f>
        <v>296</v>
      </c>
      <c r="E5" s="4">
        <v>297.5</v>
      </c>
      <c r="F5" s="5">
        <f t="shared" si="0"/>
        <v>-1.5</v>
      </c>
      <c r="G5" s="23">
        <v>55</v>
      </c>
      <c r="H5" s="15">
        <f t="shared" si="4"/>
        <v>53.5</v>
      </c>
      <c r="I5" s="15">
        <f t="shared" si="5"/>
        <v>46.969000000000001</v>
      </c>
      <c r="J5" s="24">
        <v>42</v>
      </c>
      <c r="K5" s="18" t="str">
        <f t="shared" si="1"/>
        <v/>
      </c>
      <c r="L5" s="4">
        <v>250</v>
      </c>
      <c r="M5" s="16">
        <v>152.1</v>
      </c>
      <c r="N5" s="8">
        <v>4.1000000000000002E-2</v>
      </c>
      <c r="O5">
        <v>150</v>
      </c>
      <c r="P5" s="15">
        <f t="shared" si="2"/>
        <v>6.5309999999999997</v>
      </c>
      <c r="Q5" s="15">
        <f t="shared" si="3"/>
        <v>2.2599999999999998</v>
      </c>
      <c r="R5" s="3">
        <v>12.5</v>
      </c>
      <c r="S5" s="2" t="s">
        <v>13</v>
      </c>
    </row>
    <row r="6" spans="1:19" x14ac:dyDescent="0.25">
      <c r="A6" s="7">
        <v>22</v>
      </c>
      <c r="B6" s="6">
        <v>12</v>
      </c>
      <c r="C6" s="6">
        <v>23</v>
      </c>
      <c r="D6" s="21">
        <f>E5</f>
        <v>297.5</v>
      </c>
      <c r="E6" s="4">
        <v>297.77999999999997</v>
      </c>
      <c r="F6" s="5">
        <f t="shared" si="0"/>
        <v>-0.27999999999997272</v>
      </c>
      <c r="G6" s="23">
        <v>55</v>
      </c>
      <c r="H6" s="15">
        <f t="shared" si="4"/>
        <v>54.720000000000027</v>
      </c>
      <c r="I6" s="15">
        <f t="shared" si="5"/>
        <v>52.581000000000024</v>
      </c>
      <c r="J6" s="24">
        <v>42</v>
      </c>
      <c r="K6" s="18" t="str">
        <f t="shared" si="1"/>
        <v/>
      </c>
      <c r="L6" s="4">
        <v>100</v>
      </c>
      <c r="M6" s="16">
        <v>152.1</v>
      </c>
      <c r="N6" s="8">
        <v>3.6799999999999999E-2</v>
      </c>
      <c r="O6">
        <v>150</v>
      </c>
      <c r="P6" s="15">
        <f t="shared" si="2"/>
        <v>2.1389999999999998</v>
      </c>
      <c r="Q6" s="15">
        <f t="shared" si="3"/>
        <v>2.0299999999999998</v>
      </c>
      <c r="R6" s="3">
        <v>12.5</v>
      </c>
      <c r="S6" s="2" t="s">
        <v>13</v>
      </c>
    </row>
    <row r="7" spans="1:19" x14ac:dyDescent="0.25">
      <c r="A7" s="7">
        <v>23</v>
      </c>
      <c r="B7" s="6">
        <v>17</v>
      </c>
      <c r="C7" s="6">
        <v>24</v>
      </c>
      <c r="D7" s="21">
        <f t="shared" ref="D7:D8" si="6">E6</f>
        <v>297.77999999999997</v>
      </c>
      <c r="E7" s="4">
        <v>303.8</v>
      </c>
      <c r="F7" s="5">
        <f t="shared" si="0"/>
        <v>-6.0200000000000387</v>
      </c>
      <c r="G7" s="23">
        <v>55.7</v>
      </c>
      <c r="H7" s="15">
        <f t="shared" si="4"/>
        <v>49.679999999999964</v>
      </c>
      <c r="I7" s="15">
        <f t="shared" si="5"/>
        <v>45.980999999999966</v>
      </c>
      <c r="J7" s="24">
        <v>47</v>
      </c>
      <c r="K7" s="18" t="str">
        <f t="shared" si="1"/>
        <v>PRESION INSUFICIENTE</v>
      </c>
      <c r="L7" s="4">
        <v>350</v>
      </c>
      <c r="M7" s="16">
        <v>84.8</v>
      </c>
      <c r="N7" s="8">
        <v>5.4000000000000003E-3</v>
      </c>
      <c r="O7">
        <v>150</v>
      </c>
      <c r="P7" s="15">
        <f t="shared" si="2"/>
        <v>3.6989999999999998</v>
      </c>
      <c r="Q7" s="15">
        <f t="shared" si="3"/>
        <v>0.96</v>
      </c>
      <c r="R7" s="3">
        <v>12.5</v>
      </c>
      <c r="S7" s="2" t="s">
        <v>5</v>
      </c>
    </row>
    <row r="8" spans="1:19" x14ac:dyDescent="0.25">
      <c r="A8" s="7">
        <v>24</v>
      </c>
      <c r="B8" s="6">
        <v>18</v>
      </c>
      <c r="C8" s="6">
        <v>25</v>
      </c>
      <c r="D8" s="22">
        <f t="shared" si="6"/>
        <v>303.8</v>
      </c>
      <c r="E8" s="4">
        <v>296.58</v>
      </c>
      <c r="F8" s="5">
        <f t="shared" si="0"/>
        <v>7.2200000000000273</v>
      </c>
      <c r="G8" s="23">
        <v>56.2</v>
      </c>
      <c r="H8" s="15">
        <f t="shared" si="4"/>
        <v>63.42000000000003</v>
      </c>
      <c r="I8" s="15">
        <f t="shared" si="5"/>
        <v>55.934000000000033</v>
      </c>
      <c r="J8" s="24">
        <v>40</v>
      </c>
      <c r="K8" s="18" t="str">
        <f t="shared" si="1"/>
        <v/>
      </c>
      <c r="L8" s="4">
        <v>350</v>
      </c>
      <c r="M8" s="16">
        <v>152.1</v>
      </c>
      <c r="N8" s="8">
        <v>3.6799999999999999E-2</v>
      </c>
      <c r="O8">
        <v>150</v>
      </c>
      <c r="P8" s="15">
        <f t="shared" si="2"/>
        <v>7.4859999999999998</v>
      </c>
      <c r="Q8" s="15">
        <f t="shared" si="3"/>
        <v>2.0299999999999998</v>
      </c>
      <c r="R8" s="3">
        <v>12.5</v>
      </c>
      <c r="S8" s="2" t="s">
        <v>13</v>
      </c>
    </row>
    <row r="9" spans="1:19" x14ac:dyDescent="0.25">
      <c r="S9" s="1"/>
    </row>
    <row r="10" spans="1:19" x14ac:dyDescent="0.25">
      <c r="S10" s="1"/>
    </row>
    <row r="11" spans="1:19" x14ac:dyDescent="0.25">
      <c r="S11" s="1"/>
    </row>
    <row r="12" spans="1:19" x14ac:dyDescent="0.25">
      <c r="S12" s="1"/>
    </row>
    <row r="13" spans="1:19" x14ac:dyDescent="0.25">
      <c r="S13" s="1"/>
    </row>
    <row r="14" spans="1:19" x14ac:dyDescent="0.25">
      <c r="S14" s="1"/>
    </row>
    <row r="15" spans="1:19" x14ac:dyDescent="0.25">
      <c r="S15" s="1"/>
    </row>
    <row r="16" spans="1:19" x14ac:dyDescent="0.25">
      <c r="S16" s="1"/>
    </row>
    <row r="17" spans="19:19" x14ac:dyDescent="0.25">
      <c r="S17" s="1"/>
    </row>
    <row r="18" spans="19:19" x14ac:dyDescent="0.25">
      <c r="S18" s="1"/>
    </row>
    <row r="19" spans="19:19" x14ac:dyDescent="0.25">
      <c r="S19" s="1"/>
    </row>
    <row r="20" spans="19:19" x14ac:dyDescent="0.25">
      <c r="S20" s="1"/>
    </row>
    <row r="21" spans="19:19" x14ac:dyDescent="0.25">
      <c r="S21" s="1"/>
    </row>
    <row r="22" spans="19:19" x14ac:dyDescent="0.25">
      <c r="S22" s="1"/>
    </row>
  </sheetData>
  <pageMargins left="0.75" right="0.75" top="1" bottom="1" header="0" footer="0"/>
  <headerFooter alignWithMargins="0"/>
  <ignoredErrors>
    <ignoredError sqref="K3:K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Cálculo Red Hazen 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2023-01-09T18:01:16Z</dcterms:created>
  <dcterms:modified xsi:type="dcterms:W3CDTF">2023-03-05T17:10:53Z</dcterms:modified>
</cp:coreProperties>
</file>